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<sst xmlns="http://schemas.openxmlformats.org/spreadsheetml/2006/main" count="58" uniqueCount="41">
  <si>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le présent contrat est passé entre:</t>
  </si>
  <si>
    <t>Le producteur de poisson</t>
  </si>
  <si>
    <t>Gaëtan BRUCHET moulin de la Charmelieu 63290 Puy Guillaume - 06 98 39 24 37</t>
  </si>
  <si>
    <t>l'Adhérent de l'AMAP</t>
  </si>
  <si>
    <t>Mme, M</t>
  </si>
  <si>
    <t>demeurant</t>
  </si>
  <si>
    <t>tél:</t>
  </si>
  <si>
    <r>
      <t>Article 1:</t>
    </r>
    <r>
      <rPr>
        <sz val="6"/>
        <color indexed="8"/>
        <rFont val="Calibri"/>
        <family val="2"/>
      </rPr>
      <t xml:space="preserve"> l'adhérent s'engage en son nom à régler d'avance le nombre de paniers fixés par le contrat. Il s'engage à récupérer son panier aux heures et lieux fixés à l'article 3. </t>
    </r>
    <r>
      <rPr>
        <b/>
        <sz val="6"/>
        <color indexed="8"/>
        <rFont val="Calibri"/>
        <family val="2"/>
      </rPr>
      <t>Article 1:</t>
    </r>
    <r>
      <rPr>
        <sz val="6"/>
        <color indexed="8"/>
        <rFont val="Calibri"/>
        <family val="2"/>
      </rPr>
      <t xml:space="preserve"> l'adhérent s'engage en son nom à régler d'avance le nombre de paniers fixés par le contrat. Il s'engage à récupérer son panier aux heures et lieux fixés à l'article 3. </t>
    </r>
  </si>
  <si>
    <t xml:space="preserve"> En cas d'absence ou d'empéchement il s'engage à trouver un remplaçant. Les paniers non récupéréspourront être partagés entre les consommateurs ou remis à une œuvre caritative</t>
  </si>
  <si>
    <t>Dans un esprit de coopération, l'adhérent s'engageà tenir une permanence de distribution selon le planning environ une fois par trimestre.L'adhérent reconnait les aléas de production et en tant que consom-</t>
  </si>
  <si>
    <t>mateur, accepte de partage les risques liés à ces aléas</t>
  </si>
  <si>
    <r>
      <t>Article 2</t>
    </r>
    <r>
      <rPr>
        <sz val="6"/>
        <color indexed="8"/>
        <rFont val="Arial"/>
        <family val="2"/>
      </rPr>
      <t>:Le producteur s'engage à produire en quantité et quélité suffisantes, et à mener son exploitation dans un esprit de respect de l'environnement. Il s'engage à avoir une démarche de progrès</t>
    </r>
    <r>
      <rPr>
        <b/>
        <sz val="6"/>
        <color indexed="8"/>
        <rFont val="Arial"/>
        <family val="2"/>
      </rPr>
      <t>Article 2</t>
    </r>
    <r>
      <rPr>
        <sz val="6"/>
        <color indexed="8"/>
        <rFont val="Arial"/>
        <family val="2"/>
      </rPr>
      <t>:Le producteur s'engage à produire en quantité et quélité suffisantes, et à mener son exploitation dans un esprit de respect de l'environnement. Il s'engage à avoir une démarche de progrès</t>
    </r>
  </si>
  <si>
    <t>( références chartesde l'agriculture paysanne et de l'agriculture biologique) sans obligation de labellisation. Le producteur s'engage à fixer ses prix en toute transparence. Il se doit de compenser</t>
  </si>
  <si>
    <t>les gains obtenus par un engagement à long terme des adhérents sur le tarif ou la quantité des paniers livrés.En ca d'intempérie ou de force majeure , menant à une impossibilité de livrer les produits prévus</t>
  </si>
  <si>
    <t>, le producteur s'engage à discuter et à mettre en place, des solutions de compensation partielle pour les consommateurs. Le producteur ajustera lecontenu du panier  en fonctiondes saisons et des</t>
  </si>
  <si>
    <t>fluctuations de production. Le prix fixé à l'aticle 3 représente un prix moyen sur la durée du contrat.Le producteur s'engage à être présent régulièrement aux distributions et à avoir une démarche</t>
  </si>
  <si>
    <t>visant à informer sur les savoir-faire, pratiques et contraintes liées à l'expolitation.</t>
  </si>
  <si>
    <t>Dénomination</t>
  </si>
  <si>
    <t>P.U</t>
  </si>
  <si>
    <t>Total</t>
  </si>
  <si>
    <t>approx.</t>
  </si>
  <si>
    <t>Qté</t>
  </si>
  <si>
    <t>evisc. 0,20 €</t>
  </si>
  <si>
    <t>Evisc.0,20 €</t>
  </si>
  <si>
    <t>Par produit</t>
  </si>
  <si>
    <t>non</t>
  </si>
  <si>
    <t>Truite fario ( 250 gr env.) 15,80/kg</t>
  </si>
  <si>
    <t>Saumon de fontaine (250 gr env.) 15,80/kg</t>
  </si>
  <si>
    <t>truite arc en ciel  (1 kg ou +)   15,50 kg</t>
  </si>
  <si>
    <t>Paquet de 4 tranches de truite fumée (140 gr env) 59/kg</t>
  </si>
  <si>
    <t>Rillettes de truite- pot de 100 gr</t>
  </si>
  <si>
    <t>Totaux par livraison</t>
  </si>
  <si>
    <t>engagement mutuel et solidaire établi en 3 exemplaires afin de favoriser et faire vivre le lien entre le producteur et les adhérents de La Faucille Et Le Poireau.</t>
  </si>
  <si>
    <t xml:space="preserve">A                                                        le </t>
  </si>
  <si>
    <t>l'adhérent</t>
  </si>
  <si>
    <t>le producteur</t>
  </si>
  <si>
    <t>CONTRAT  POISSON 2021</t>
  </si>
  <si>
    <t xml:space="preserve"> Truite arc en ciel (300 gr env.)11,80/kg</t>
  </si>
  <si>
    <t>2 filets (250 gr env.) arc en ciel                           36€/kg</t>
  </si>
  <si>
    <t xml:space="preserve">friture de truite (500gr) </t>
  </si>
  <si>
    <r>
      <t>Article 3:</t>
    </r>
    <r>
      <rPr>
        <sz val="6"/>
        <color indexed="8"/>
        <rFont val="Arial"/>
        <family val="2"/>
      </rPr>
      <t xml:space="preserve"> la distribution pour le présent contrat aura lieu au marché couvert de Tarare les mardis suivants de 19h à 20h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</si>
</sst>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5">
      <alignment/>
      <protection/>
    </xf>
    <xf numFmtId="0" fontId="3" fillId="0" borderId="0" xfId="15" applyFont="1">
      <alignment/>
      <protection/>
    </xf>
    <xf numFmtId="0" fontId="4" fillId="0" borderId="0" xfId="15" applyFont="1">
      <alignment/>
      <protection/>
    </xf>
    <xf numFmtId="0" fontId="5" fillId="0" borderId="1" xfId="15" applyFont="1" applyBorder="1">
      <alignment/>
      <protection/>
    </xf>
    <xf numFmtId="0" fontId="5" fillId="0" borderId="2" xfId="15" applyFont="1" applyBorder="1">
      <alignment/>
      <protection/>
    </xf>
    <xf numFmtId="0" fontId="5" fillId="0" borderId="3" xfId="15" applyFont="1" applyBorder="1">
      <alignment/>
      <protection/>
    </xf>
    <xf numFmtId="0" fontId="1" fillId="0" borderId="4" xfId="15" applyFont="1" applyBorder="1">
      <alignment/>
      <protection/>
    </xf>
    <xf numFmtId="0" fontId="1" fillId="0" borderId="5" xfId="15" applyBorder="1">
      <alignment/>
      <protection/>
    </xf>
    <xf numFmtId="0" fontId="1" fillId="0" borderId="6" xfId="15" applyBorder="1">
      <alignment/>
      <protection/>
    </xf>
    <xf numFmtId="0" fontId="1" fillId="0" borderId="7" xfId="15" applyFont="1" applyBorder="1">
      <alignment/>
      <protection/>
    </xf>
    <xf numFmtId="0" fontId="1" fillId="0" borderId="0" xfId="15" applyBorder="1">
      <alignment/>
      <protection/>
    </xf>
    <xf numFmtId="0" fontId="1" fillId="0" borderId="8" xfId="15" applyBorder="1">
      <alignment/>
      <protection/>
    </xf>
    <xf numFmtId="0" fontId="1" fillId="0" borderId="9" xfId="15" applyFont="1" applyBorder="1">
      <alignment/>
      <protection/>
    </xf>
    <xf numFmtId="0" fontId="1" fillId="0" borderId="10" xfId="15" applyBorder="1">
      <alignment/>
      <protection/>
    </xf>
    <xf numFmtId="0" fontId="1" fillId="0" borderId="11" xfId="15" applyBorder="1">
      <alignment/>
      <protection/>
    </xf>
    <xf numFmtId="0" fontId="6" fillId="0" borderId="0" xfId="15" applyFont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Border="1" applyAlignment="1">
      <alignment horizontal="left" vertical="center"/>
      <protection/>
    </xf>
    <xf numFmtId="0" fontId="8" fillId="0" borderId="0" xfId="15" applyFont="1" applyFill="1" applyBorder="1" applyAlignment="1">
      <alignment horizontal="left" vertical="center"/>
      <protection/>
    </xf>
    <xf numFmtId="0" fontId="3" fillId="0" borderId="1" xfId="15" applyFont="1" applyBorder="1" applyAlignment="1">
      <alignment horizontal="center"/>
      <protection/>
    </xf>
    <xf numFmtId="0" fontId="1" fillId="0" borderId="12" xfId="15" applyFont="1" applyBorder="1" applyAlignment="1">
      <alignment horizontal="center"/>
      <protection/>
    </xf>
    <xf numFmtId="0" fontId="4" fillId="0" borderId="12" xfId="15" applyFont="1" applyBorder="1" applyAlignment="1">
      <alignment horizontal="center"/>
      <protection/>
    </xf>
    <xf numFmtId="0" fontId="3" fillId="0" borderId="13" xfId="15" applyFont="1" applyBorder="1">
      <alignment/>
      <protection/>
    </xf>
    <xf numFmtId="0" fontId="1" fillId="0" borderId="14" xfId="15" applyFont="1" applyBorder="1">
      <alignment/>
      <protection/>
    </xf>
    <xf numFmtId="0" fontId="3" fillId="0" borderId="13" xfId="15" applyFont="1" applyBorder="1" applyAlignment="1">
      <alignment horizontal="center"/>
      <protection/>
    </xf>
    <xf numFmtId="0" fontId="4" fillId="0" borderId="11" xfId="15" applyFont="1" applyBorder="1" applyAlignment="1">
      <alignment horizontal="center"/>
      <protection/>
    </xf>
    <xf numFmtId="2" fontId="1" fillId="0" borderId="13" xfId="15" applyNumberFormat="1" applyBorder="1" applyAlignment="1">
      <alignment horizontal="center"/>
      <protection/>
    </xf>
    <xf numFmtId="0" fontId="1" fillId="0" borderId="13" xfId="15" applyBorder="1" applyAlignment="1">
      <alignment horizontal="center"/>
      <protection/>
    </xf>
    <xf numFmtId="0" fontId="1" fillId="2" borderId="13" xfId="15" applyFill="1" applyBorder="1" applyAlignment="1">
      <alignment horizontal="center"/>
      <protection/>
    </xf>
    <xf numFmtId="2" fontId="1" fillId="0" borderId="13" xfId="16" applyNumberFormat="1" applyFont="1" applyFill="1" applyBorder="1" applyAlignment="1" applyProtection="1">
      <alignment horizontal="center"/>
      <protection/>
    </xf>
    <xf numFmtId="2" fontId="3" fillId="0" borderId="13" xfId="15" applyNumberFormat="1" applyFont="1" applyBorder="1">
      <alignment/>
      <protection/>
    </xf>
    <xf numFmtId="0" fontId="10" fillId="0" borderId="13" xfId="15" applyFont="1" applyBorder="1">
      <alignment/>
      <protection/>
    </xf>
    <xf numFmtId="2" fontId="1" fillId="0" borderId="13" xfId="15" applyNumberFormat="1" applyBorder="1">
      <alignment/>
      <protection/>
    </xf>
    <xf numFmtId="0" fontId="11" fillId="0" borderId="0" xfId="15" applyFont="1">
      <alignment/>
      <protection/>
    </xf>
    <xf numFmtId="0" fontId="5" fillId="0" borderId="0" xfId="15" applyFont="1">
      <alignment/>
      <protection/>
    </xf>
    <xf numFmtId="0" fontId="1" fillId="0" borderId="5" xfId="15" applyFont="1" applyBorder="1">
      <alignment/>
      <protection/>
    </xf>
    <xf numFmtId="0" fontId="1" fillId="0" borderId="10" xfId="15" applyFont="1" applyBorder="1">
      <alignment/>
      <protection/>
    </xf>
    <xf numFmtId="2" fontId="1" fillId="0" borderId="13" xfId="15" applyNumberFormat="1" applyBorder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/>
      <protection/>
    </xf>
    <xf numFmtId="14" fontId="1" fillId="0" borderId="3" xfId="15" applyNumberFormat="1" applyBorder="1" applyAlignment="1">
      <alignment horizontal="center"/>
      <protection/>
    </xf>
    <xf numFmtId="14" fontId="1" fillId="0" borderId="13" xfId="15" applyNumberFormat="1" applyFill="1" applyBorder="1" applyAlignment="1">
      <alignment horizontal="center"/>
      <protection/>
    </xf>
    <xf numFmtId="2" fontId="3" fillId="0" borderId="13" xfId="15" applyNumberFormat="1" applyFont="1" applyFill="1" applyBorder="1" applyAlignment="1">
      <alignment horizontal="center"/>
      <protection/>
    </xf>
    <xf numFmtId="0" fontId="3" fillId="0" borderId="4" xfId="15" applyFont="1" applyFill="1" applyBorder="1" applyAlignment="1">
      <alignment horizontal="center"/>
      <protection/>
    </xf>
    <xf numFmtId="0" fontId="3" fillId="0" borderId="6" xfId="15" applyFont="1" applyFill="1" applyBorder="1">
      <alignment/>
      <protection/>
    </xf>
    <xf numFmtId="1" fontId="1" fillId="0" borderId="13" xfId="15" applyNumberFormat="1" applyFill="1" applyBorder="1" applyAlignment="1">
      <alignment horizontal="center"/>
      <protection/>
    </xf>
    <xf numFmtId="0" fontId="1" fillId="0" borderId="13" xfId="15" applyFill="1" applyBorder="1" applyAlignment="1">
      <alignment horizontal="center"/>
      <protection/>
    </xf>
    <xf numFmtId="1" fontId="1" fillId="0" borderId="13" xfId="15" applyNumberFormat="1" applyFont="1" applyFill="1" applyBorder="1" applyAlignment="1">
      <alignment horizontal="center"/>
      <protection/>
    </xf>
    <xf numFmtId="2" fontId="1" fillId="0" borderId="13" xfId="15" applyNumberFormat="1" applyFill="1" applyBorder="1" applyAlignment="1">
      <alignment horizontal="center"/>
      <protection/>
    </xf>
    <xf numFmtId="0" fontId="1" fillId="3" borderId="13" xfId="15" applyFill="1" applyBorder="1" applyAlignment="1">
      <alignment horizont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0</xdr:rowOff>
    </xdr:from>
    <xdr:to>
      <xdr:col>9</xdr:col>
      <xdr:colOff>685800</xdr:colOff>
      <xdr:row>6</xdr:row>
      <xdr:rowOff>47625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10953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5" zoomScaleNormal="85" workbookViewId="0" topLeftCell="A4">
      <selection activeCell="F39" sqref="F39"/>
    </sheetView>
  </sheetViews>
  <sheetFormatPr defaultColWidth="11.421875" defaultRowHeight="12.75"/>
  <cols>
    <col min="1" max="1" width="49.140625" style="1" customWidth="1"/>
    <col min="2" max="2" width="7.57421875" style="1" customWidth="1"/>
    <col min="3" max="3" width="6.00390625" style="1" customWidth="1"/>
    <col min="4" max="4" width="11.00390625" style="1" customWidth="1"/>
    <col min="5" max="5" width="6.28125" style="1" customWidth="1"/>
    <col min="6" max="6" width="11.7109375" style="1" customWidth="1"/>
    <col min="7" max="7" width="7.00390625" style="1" customWidth="1"/>
    <col min="8" max="8" width="10.57421875" style="1" customWidth="1"/>
    <col min="9" max="16384" width="10.7109375" style="1" customWidth="1"/>
  </cols>
  <sheetData>
    <row r="1" spans="1:9" ht="18.75">
      <c r="A1" s="42" t="s">
        <v>36</v>
      </c>
      <c r="B1" s="42"/>
      <c r="C1" s="42"/>
      <c r="D1" s="42"/>
      <c r="E1" s="42"/>
      <c r="F1" s="42"/>
      <c r="G1" s="42"/>
      <c r="H1" s="42"/>
      <c r="I1" s="42"/>
    </row>
    <row r="2" ht="15">
      <c r="A2" s="2" t="s">
        <v>0</v>
      </c>
    </row>
    <row r="3" spans="1:9" ht="23.25" customHeight="1">
      <c r="A3" s="3" t="s">
        <v>1</v>
      </c>
      <c r="B3" s="4" t="s">
        <v>2</v>
      </c>
      <c r="C3" s="5"/>
      <c r="D3" s="5"/>
      <c r="E3" s="5"/>
      <c r="F3" s="5"/>
      <c r="G3" s="6"/>
      <c r="H3" s="5"/>
      <c r="I3" s="6"/>
    </row>
    <row r="5" spans="1:8" ht="15">
      <c r="A5" s="3" t="s">
        <v>3</v>
      </c>
      <c r="B5" s="7" t="s">
        <v>4</v>
      </c>
      <c r="C5" s="8"/>
      <c r="D5" s="38"/>
      <c r="E5" s="8"/>
      <c r="F5" s="8"/>
      <c r="G5" s="8"/>
      <c r="H5" s="9"/>
    </row>
    <row r="6" spans="2:8" ht="15">
      <c r="B6" s="10" t="s">
        <v>5</v>
      </c>
      <c r="C6" s="11"/>
      <c r="D6" s="11"/>
      <c r="E6" s="11"/>
      <c r="F6" s="11"/>
      <c r="G6" s="11"/>
      <c r="H6" s="12"/>
    </row>
    <row r="7" spans="2:8" ht="15">
      <c r="B7" s="13" t="s">
        <v>6</v>
      </c>
      <c r="C7" s="39"/>
      <c r="D7" s="14"/>
      <c r="E7" s="14"/>
      <c r="F7" s="39"/>
      <c r="G7" s="14"/>
      <c r="H7" s="15"/>
    </row>
    <row r="8" spans="1:9" ht="15">
      <c r="A8" s="16" t="s">
        <v>7</v>
      </c>
      <c r="B8" s="17"/>
      <c r="C8" s="17"/>
      <c r="D8" s="17"/>
      <c r="E8" s="17"/>
      <c r="F8" s="18"/>
      <c r="G8" s="18"/>
      <c r="H8" s="18"/>
      <c r="I8" s="18"/>
    </row>
    <row r="9" spans="1:9" ht="15">
      <c r="A9" s="19" t="s">
        <v>8</v>
      </c>
      <c r="B9" s="18"/>
      <c r="C9" s="18"/>
      <c r="D9" s="18"/>
      <c r="E9" s="18"/>
      <c r="F9" s="18"/>
      <c r="G9" s="18"/>
      <c r="H9" s="18"/>
      <c r="I9" s="18"/>
    </row>
    <row r="10" spans="1:9" ht="15">
      <c r="A10" s="19" t="s">
        <v>9</v>
      </c>
      <c r="B10" s="18"/>
      <c r="C10" s="18"/>
      <c r="D10" s="18"/>
      <c r="E10" s="18"/>
      <c r="F10" s="18"/>
      <c r="G10" s="18"/>
      <c r="H10" s="18"/>
      <c r="I10" s="18"/>
    </row>
    <row r="11" spans="1:9" ht="15">
      <c r="A11" s="19" t="s">
        <v>10</v>
      </c>
      <c r="B11" s="18"/>
      <c r="C11" s="18"/>
      <c r="D11" s="18"/>
      <c r="E11" s="18"/>
      <c r="F11" s="18"/>
      <c r="G11" s="18"/>
      <c r="H11" s="18"/>
      <c r="I11" s="18"/>
    </row>
    <row r="12" spans="1:9" ht="15">
      <c r="A12" s="20" t="s">
        <v>11</v>
      </c>
      <c r="B12" s="18"/>
      <c r="C12" s="18"/>
      <c r="D12" s="18"/>
      <c r="E12" s="18"/>
      <c r="F12" s="18"/>
      <c r="G12" s="18"/>
      <c r="H12" s="18"/>
      <c r="I12" s="18"/>
    </row>
    <row r="13" spans="1:9" ht="15">
      <c r="A13" s="21" t="s">
        <v>12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21" t="s">
        <v>13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21" t="s">
        <v>14</v>
      </c>
      <c r="B15" s="18"/>
      <c r="C15" s="18"/>
      <c r="D15" s="18"/>
      <c r="E15" s="18"/>
      <c r="F15" s="18"/>
      <c r="G15" s="18"/>
      <c r="H15" s="18"/>
      <c r="I15" s="18"/>
    </row>
    <row r="16" spans="1:9" ht="15">
      <c r="A16" s="21" t="s">
        <v>15</v>
      </c>
      <c r="B16" s="18"/>
      <c r="C16" s="18"/>
      <c r="D16" s="18"/>
      <c r="E16" s="18"/>
      <c r="F16" s="18"/>
      <c r="G16" s="18"/>
      <c r="H16" s="18"/>
      <c r="I16" s="18"/>
    </row>
    <row r="17" spans="1:9" ht="15">
      <c r="A17" s="21" t="s">
        <v>16</v>
      </c>
      <c r="B17" s="18"/>
      <c r="C17" s="18"/>
      <c r="D17" s="18"/>
      <c r="E17" s="18"/>
      <c r="F17" s="18"/>
      <c r="G17" s="18"/>
      <c r="H17" s="18"/>
      <c r="I17" s="18"/>
    </row>
    <row r="18" spans="1:9" ht="15">
      <c r="A18" s="20" t="s">
        <v>40</v>
      </c>
      <c r="B18" s="18"/>
      <c r="C18" s="18"/>
      <c r="D18" s="18"/>
      <c r="E18" s="18"/>
      <c r="F18" s="18"/>
      <c r="G18" s="18"/>
      <c r="H18" s="18"/>
      <c r="I18" s="18"/>
    </row>
    <row r="19" spans="1:9" ht="15">
      <c r="A19" s="22" t="s">
        <v>17</v>
      </c>
      <c r="B19" s="23" t="s">
        <v>18</v>
      </c>
      <c r="C19" s="43">
        <v>44278</v>
      </c>
      <c r="D19" s="43"/>
      <c r="E19" s="44">
        <v>44355</v>
      </c>
      <c r="F19" s="44"/>
      <c r="G19" s="44">
        <v>44453</v>
      </c>
      <c r="H19" s="44"/>
      <c r="I19" s="24" t="s">
        <v>19</v>
      </c>
    </row>
    <row r="20" spans="1:9" ht="15">
      <c r="A20" s="25"/>
      <c r="B20" s="26" t="s">
        <v>20</v>
      </c>
      <c r="C20" s="27" t="s">
        <v>21</v>
      </c>
      <c r="D20" s="27" t="s">
        <v>22</v>
      </c>
      <c r="E20" s="45" t="s">
        <v>21</v>
      </c>
      <c r="F20" s="45" t="s">
        <v>22</v>
      </c>
      <c r="G20" s="46" t="s">
        <v>21</v>
      </c>
      <c r="H20" s="47" t="s">
        <v>23</v>
      </c>
      <c r="I20" s="28" t="s">
        <v>24</v>
      </c>
    </row>
    <row r="21" spans="1:9" ht="15">
      <c r="A21" s="25" t="s">
        <v>37</v>
      </c>
      <c r="B21" s="29">
        <v>3.5</v>
      </c>
      <c r="C21" s="30"/>
      <c r="D21" s="30"/>
      <c r="E21" s="48"/>
      <c r="F21" s="48"/>
      <c r="G21" s="49"/>
      <c r="H21" s="49"/>
      <c r="I21" s="32">
        <f>(C21+E21+G21)*3.5+(D21+F21+H21)*0.2</f>
        <v>0</v>
      </c>
    </row>
    <row r="22" spans="1:9" ht="15">
      <c r="A22" s="33" t="s">
        <v>38</v>
      </c>
      <c r="B22" s="29">
        <v>9</v>
      </c>
      <c r="C22" s="30"/>
      <c r="D22" s="31" t="s">
        <v>25</v>
      </c>
      <c r="E22" s="48"/>
      <c r="F22" s="50" t="s">
        <v>25</v>
      </c>
      <c r="G22" s="49"/>
      <c r="H22" s="49" t="s">
        <v>25</v>
      </c>
      <c r="I22" s="32">
        <f>(C22+E22+G22)*9</f>
        <v>0</v>
      </c>
    </row>
    <row r="23" spans="1:9" ht="15">
      <c r="A23" s="25" t="s">
        <v>26</v>
      </c>
      <c r="B23" s="29">
        <v>4</v>
      </c>
      <c r="C23" s="30"/>
      <c r="D23" s="30"/>
      <c r="E23" s="48"/>
      <c r="F23" s="48"/>
      <c r="G23" s="49"/>
      <c r="H23" s="49"/>
      <c r="I23" s="29">
        <f>(C23+E23+G23)*4+(D23+F23+H23)*0.2</f>
        <v>0</v>
      </c>
    </row>
    <row r="24" spans="1:9" ht="15">
      <c r="A24" s="25" t="s">
        <v>27</v>
      </c>
      <c r="B24" s="29">
        <v>4</v>
      </c>
      <c r="C24" s="30"/>
      <c r="D24" s="30"/>
      <c r="E24" s="48"/>
      <c r="F24" s="48"/>
      <c r="G24" s="49"/>
      <c r="H24" s="49"/>
      <c r="I24" s="29">
        <f>(C24+E24+G24)*4+(D24+F24+H24)*0.2</f>
        <v>0</v>
      </c>
    </row>
    <row r="25" spans="1:9" ht="15">
      <c r="A25" s="25" t="s">
        <v>28</v>
      </c>
      <c r="B25" s="29">
        <v>15.5</v>
      </c>
      <c r="C25" s="30"/>
      <c r="D25" s="30" t="s">
        <v>25</v>
      </c>
      <c r="E25" s="48"/>
      <c r="F25" s="48" t="s">
        <v>25</v>
      </c>
      <c r="G25" s="49"/>
      <c r="H25" s="49" t="s">
        <v>25</v>
      </c>
      <c r="I25" s="29">
        <f>(C25+E25+G25)*15.5</f>
        <v>0</v>
      </c>
    </row>
    <row r="26" spans="1:9" ht="15">
      <c r="A26" s="25" t="s">
        <v>29</v>
      </c>
      <c r="B26" s="29">
        <v>8.25</v>
      </c>
      <c r="C26" s="30"/>
      <c r="D26" s="30" t="s">
        <v>25</v>
      </c>
      <c r="E26" s="48"/>
      <c r="F26" s="51" t="s">
        <v>25</v>
      </c>
      <c r="G26" s="49"/>
      <c r="H26" s="49" t="s">
        <v>25</v>
      </c>
      <c r="I26" s="29">
        <f>(C26+E26+G26)*8.25</f>
        <v>0</v>
      </c>
    </row>
    <row r="27" spans="1:9" ht="15">
      <c r="A27" s="25" t="s">
        <v>39</v>
      </c>
      <c r="B27" s="29">
        <v>11</v>
      </c>
      <c r="C27" s="52"/>
      <c r="D27" s="52" t="s">
        <v>25</v>
      </c>
      <c r="E27" s="48"/>
      <c r="F27" s="51" t="s">
        <v>25</v>
      </c>
      <c r="G27" s="52"/>
      <c r="H27" s="52" t="s">
        <v>25</v>
      </c>
      <c r="I27" s="32">
        <f>(C27+E27+G27)*11</f>
        <v>0</v>
      </c>
    </row>
    <row r="28" spans="1:9" ht="15">
      <c r="A28" s="25" t="s">
        <v>30</v>
      </c>
      <c r="B28" s="29">
        <v>4</v>
      </c>
      <c r="C28" s="30"/>
      <c r="D28" s="30" t="s">
        <v>25</v>
      </c>
      <c r="E28" s="48"/>
      <c r="F28" s="51" t="s">
        <v>25</v>
      </c>
      <c r="G28" s="49"/>
      <c r="H28" s="49" t="s">
        <v>25</v>
      </c>
      <c r="I28" s="29">
        <f>(C28+E28+G28)*4</f>
        <v>0</v>
      </c>
    </row>
    <row r="29" spans="1:9" ht="15">
      <c r="A29" s="34" t="s">
        <v>31</v>
      </c>
      <c r="B29" s="35"/>
      <c r="C29" s="40">
        <f>B21*C21+D21*0.2+B22*C22+B23*C23+D23*0.2+B24*C24+D24*0.2+B26*C26+B27*C27+B28*C28+B25*C25</f>
        <v>0</v>
      </c>
      <c r="D29" s="40"/>
      <c r="E29" s="40">
        <f>+B21*E21+B22*E22+B23*E23+B24*E24+B26*E26+B27*E27+B28*E28+(F21+F23+F24)*0.2+B25*E25</f>
        <v>0</v>
      </c>
      <c r="F29" s="40"/>
      <c r="G29" s="40">
        <f>B21*G21+B22*G22+B23*G23+B24*G24+B25*G25+B26*G26+B27*G27+B28*G28+(H21+H23+H24)*0.2</f>
        <v>0</v>
      </c>
      <c r="H29" s="40"/>
      <c r="I29" s="29">
        <f>SUM(I21:I28)</f>
        <v>0</v>
      </c>
    </row>
    <row r="30" spans="1:6" ht="15">
      <c r="A30" s="36" t="s">
        <v>32</v>
      </c>
      <c r="F30" s="37"/>
    </row>
    <row r="31" ht="15">
      <c r="A31" s="37"/>
    </row>
    <row r="32" spans="1:6" ht="15">
      <c r="A32" s="41" t="s">
        <v>33</v>
      </c>
      <c r="B32" s="41"/>
      <c r="C32" s="41"/>
      <c r="D32" s="41"/>
      <c r="E32" s="41"/>
      <c r="F32" s="41"/>
    </row>
    <row r="33" spans="1:4" ht="15">
      <c r="A33" s="1" t="s">
        <v>34</v>
      </c>
      <c r="D33" s="1" t="s">
        <v>35</v>
      </c>
    </row>
  </sheetData>
  <sheetProtection selectLockedCells="1" selectUnlockedCells="1"/>
  <mergeCells count="8">
    <mergeCell ref="A1:I1"/>
    <mergeCell ref="C19:D19"/>
    <mergeCell ref="E19:F19"/>
    <mergeCell ref="G19:H19"/>
    <mergeCell ref="C29:D29"/>
    <mergeCell ref="E29:F29"/>
    <mergeCell ref="G29:H29"/>
    <mergeCell ref="A32:F32"/>
  </mergeCells>
  <printOptions/>
  <pageMargins left="0.7" right="0.7" top="0.75" bottom="0.75" header="0.5118055555555555" footer="0.5118055555555555"/>
  <pageSetup fitToWidth="0" fitToHeight="1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</cp:lastModifiedBy>
  <cp:lastPrinted>2021-02-25T14:56:41Z</cp:lastPrinted>
  <dcterms:created xsi:type="dcterms:W3CDTF">2020-11-11T19:28:22Z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